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13_ncr:1_{81C78CD7-D048-4CB0-8776-54E1836F537E}" xr6:coauthVersionLast="44" xr6:coauthVersionMax="44" xr10:uidLastSave="{00000000-0000-0000-0000-000000000000}"/>
  <bookViews>
    <workbookView xWindow="-108" yWindow="-108" windowWidth="23256" windowHeight="12720" activeTab="6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est04" sheetId="9" r:id="rId7"/>
    <sheet name="TotalPricebyProductCity" sheetId="4" r:id="rId8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Database!$N$3:$N$16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9" l="1"/>
  <c r="I14" i="9"/>
  <c r="J14" i="9"/>
  <c r="K14" i="9"/>
  <c r="H15" i="9"/>
  <c r="I15" i="9"/>
  <c r="J15" i="9"/>
  <c r="K15" i="9"/>
  <c r="H16" i="9"/>
  <c r="I16" i="9"/>
  <c r="J16" i="9"/>
  <c r="K16" i="9"/>
  <c r="I6" i="9"/>
  <c r="J6" i="9"/>
  <c r="K6" i="9"/>
  <c r="I7" i="9"/>
  <c r="J7" i="9"/>
  <c r="K7" i="9"/>
  <c r="I8" i="9"/>
  <c r="J8" i="9"/>
  <c r="K8" i="9"/>
  <c r="I9" i="9"/>
  <c r="J9" i="9"/>
  <c r="K9" i="9"/>
  <c r="I10" i="9"/>
  <c r="J10" i="9"/>
  <c r="K10" i="9"/>
  <c r="I11" i="9"/>
  <c r="J11" i="9"/>
  <c r="K11" i="9"/>
  <c r="I12" i="9"/>
  <c r="J12" i="9"/>
  <c r="K12" i="9"/>
  <c r="I13" i="9"/>
  <c r="J13" i="9"/>
  <c r="K13" i="9"/>
  <c r="H7" i="9"/>
  <c r="H8" i="9"/>
  <c r="H9" i="9"/>
  <c r="H10" i="9"/>
  <c r="H11" i="9"/>
  <c r="H12" i="9"/>
  <c r="H13" i="9"/>
  <c r="H6" i="9"/>
  <c r="C12" i="3" l="1"/>
  <c r="H8" i="8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S11" i="8" s="1"/>
  <c r="C16" i="8"/>
  <c r="G6" i="8" s="1"/>
  <c r="B14" i="8"/>
  <c r="C10" i="8"/>
  <c r="C9" i="8"/>
  <c r="C8" i="8"/>
  <c r="C14" i="8" s="1"/>
  <c r="H9" i="8" l="1"/>
  <c r="P11" i="8"/>
  <c r="N11" i="8"/>
  <c r="L11" i="8"/>
  <c r="H10" i="8"/>
  <c r="R11" i="8"/>
  <c r="S10" i="8"/>
  <c r="J11" i="8"/>
  <c r="Q10" i="8"/>
  <c r="M10" i="8"/>
  <c r="I10" i="8"/>
  <c r="P9" i="8"/>
  <c r="L9" i="8"/>
  <c r="Q11" i="8"/>
  <c r="M11" i="8"/>
  <c r="I11" i="8"/>
  <c r="P10" i="8"/>
  <c r="L10" i="8"/>
  <c r="S9" i="8"/>
  <c r="O9" i="8"/>
  <c r="K9" i="8"/>
  <c r="O10" i="8"/>
  <c r="K10" i="8"/>
  <c r="R9" i="8"/>
  <c r="N9" i="8"/>
  <c r="J9" i="8"/>
  <c r="H11" i="8"/>
  <c r="O11" i="8"/>
  <c r="K11" i="8"/>
  <c r="R10" i="8"/>
  <c r="N10" i="8"/>
  <c r="J10" i="8"/>
  <c r="Q9" i="8"/>
  <c r="M9" i="8"/>
  <c r="I9" i="8"/>
  <c r="D9" i="7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D17" i="2" l="1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<sst xmlns="http://schemas.openxmlformats.org/spreadsheetml/2006/main" count="1693" uniqueCount="38">
  <si>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</si>
  <si>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</si>
  <si>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</si>
  <si>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</si>
  <si>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</si>
  <si>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</si>
  <si>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</si>
  <si>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</si>
  <si>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</si>
  <si>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</si>
  <si>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</si>
  <si>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</si>
  <si>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</si>
  <si>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</si>
  <si>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</si>
  <si>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</si>
  <si>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</si>
  <si>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</si>
  <si>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</si>
  <si>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</si>
  <si>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</si>
  <si>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</si>
  <si>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</si>
  <si>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</si>
  <si>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</si>
  <si>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</si>
  <si>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</si>
  <si>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</si>
  <si>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</si>
  <si>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</si>
  <si>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</si>
  <si>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</si>
  <si>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</si>
  <si>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</si>
  <si>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</si>
  <si>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</si>
  <si>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</si>
  <si>
    <t>31///2018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</si>
</sst>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10000]d/m/yyyy;@"/>
    <numFmt numFmtId="168" formatCode="[$-409]mmm\ yy"/>
    <numFmt numFmtId="169" formatCode="[=1]&quot;Quantity&quot;;[=2]&quot;Total price&quot;;&quot;Transaction&quot;"/>
    <numFmt numFmtId="171" formatCode="#,##0;;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0" fontId="2" fillId="0" borderId="0" xfId="0" applyFont="1"/>
    <xf numFmtId="169" fontId="0" fillId="20" borderId="0" xfId="0" applyNumberFormat="1" applyFill="1"/>
    <xf numFmtId="0" fontId="0" fillId="18" borderId="0" xfId="0" applyFill="1" applyProtection="1">
      <protection locked="0"/>
    </xf>
    <xf numFmtId="0" fontId="0" fillId="6" borderId="5" xfId="0" applyFill="1" applyBorder="1" applyProtection="1">
      <protection locked="0"/>
    </xf>
    <xf numFmtId="169" fontId="0" fillId="8" borderId="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shrinkToFit="1"/>
      <protection locked="0"/>
    </xf>
    <xf numFmtId="168" fontId="0" fillId="0" borderId="0" xfId="0" applyNumberFormat="1" applyProtection="1">
      <protection hidden="1"/>
    </xf>
    <xf numFmtId="171" fontId="0" fillId="7" borderId="5" xfId="0" applyNumberFormat="1" applyFill="1" applyBorder="1" applyProtection="1">
      <protection hidden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Test03!$G$6</c:f>
          <c:strCache>
            <c:ptCount val="1"/>
            <c:pt idx="0">
              <c:v>TotalPrice of Bars in East Area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Test03!$G$9</c:f>
              <c:strCache>
                <c:ptCount val="1"/>
                <c:pt idx="0">
                  <c:v>Banana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Test03!$H$9:$S$9</c:f>
              <c:numCache>
                <c:formatCode>#,##0;;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68.099999999999994</c:v>
                </c:pt>
                <c:pt idx="5">
                  <c:v>0</c:v>
                </c:pt>
                <c:pt idx="6">
                  <c:v>111.22999999999999</c:v>
                </c:pt>
                <c:pt idx="7">
                  <c:v>0</c:v>
                </c:pt>
                <c:pt idx="8">
                  <c:v>104.41999999999999</c:v>
                </c:pt>
                <c:pt idx="9">
                  <c:v>0</c:v>
                </c:pt>
                <c:pt idx="10">
                  <c:v>0</c:v>
                </c:pt>
                <c:pt idx="11">
                  <c:v>65.83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6C-489B-9BC1-DB67D327BE80}"/>
            </c:ext>
          </c:extLst>
        </c:ser>
        <c:ser>
          <c:idx val="1"/>
          <c:order val="1"/>
          <c:tx>
            <c:strRef>
              <c:f>Test03!$G$10</c:f>
              <c:strCache>
                <c:ptCount val="1"/>
                <c:pt idx="0">
                  <c:v>Bran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Test03!$H$10:$S$10</c:f>
              <c:numCache>
                <c:formatCode>#,##0;;</c:formatCode>
                <c:ptCount val="12"/>
                <c:pt idx="0">
                  <c:v>0</c:v>
                </c:pt>
                <c:pt idx="1">
                  <c:v>388.96000000000004</c:v>
                </c:pt>
                <c:pt idx="2">
                  <c:v>585.30999999999995</c:v>
                </c:pt>
                <c:pt idx="3">
                  <c:v>123.42</c:v>
                </c:pt>
                <c:pt idx="4">
                  <c:v>233.75</c:v>
                </c:pt>
                <c:pt idx="5">
                  <c:v>259.93</c:v>
                </c:pt>
                <c:pt idx="6">
                  <c:v>72.930000000000007</c:v>
                </c:pt>
                <c:pt idx="7">
                  <c:v>261.8</c:v>
                </c:pt>
                <c:pt idx="8">
                  <c:v>99.11</c:v>
                </c:pt>
                <c:pt idx="9">
                  <c:v>132.77000000000001</c:v>
                </c:pt>
                <c:pt idx="10">
                  <c:v>121.55000000000001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6C-489B-9BC1-DB67D327BE80}"/>
            </c:ext>
          </c:extLst>
        </c:ser>
        <c:ser>
          <c:idx val="2"/>
          <c:order val="2"/>
          <c:tx>
            <c:strRef>
              <c:f>Test03!$G$11</c:f>
              <c:strCache>
                <c:ptCount val="1"/>
                <c:pt idx="0">
                  <c:v>Carrot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Test03!$H$11:$S$11</c:f>
              <c:numCache>
                <c:formatCode>#,##0;;</c:formatCode>
                <c:ptCount val="12"/>
                <c:pt idx="0">
                  <c:v>431.88</c:v>
                </c:pt>
                <c:pt idx="1">
                  <c:v>550.46999999999991</c:v>
                </c:pt>
                <c:pt idx="2">
                  <c:v>608.88000000000011</c:v>
                </c:pt>
                <c:pt idx="3">
                  <c:v>961.11</c:v>
                </c:pt>
                <c:pt idx="4">
                  <c:v>727.47</c:v>
                </c:pt>
                <c:pt idx="5">
                  <c:v>336.3</c:v>
                </c:pt>
                <c:pt idx="6">
                  <c:v>320.37</c:v>
                </c:pt>
                <c:pt idx="7">
                  <c:v>362.85</c:v>
                </c:pt>
                <c:pt idx="8">
                  <c:v>499.14</c:v>
                </c:pt>
                <c:pt idx="9">
                  <c:v>444.27000000000004</c:v>
                </c:pt>
                <c:pt idx="10">
                  <c:v>385.86</c:v>
                </c:pt>
                <c:pt idx="11">
                  <c:v>649.58999999999992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6C-489B-9BC1-DB67D327B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003016"/>
        <c:axId val="387007608"/>
      </c:lineChart>
      <c:dateAx>
        <c:axId val="387003016"/>
        <c:scaling>
          <c:orientation val="minMax"/>
        </c:scaling>
        <c:delete val="0"/>
        <c:axPos val="b"/>
        <c:numFmt formatCode="[$-409]mmm\ 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7608"/>
        <c:crosses val="autoZero"/>
        <c:auto val="1"/>
        <c:lblOffset val="100"/>
        <c:baseTimeUnit val="months"/>
      </c:dateAx>
      <c:valAx>
        <c:axId val="38700760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Test04!$H$5</c:f>
              <c:strCache>
                <c:ptCount val="1"/>
                <c:pt idx="0">
                  <c:v>Bars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Test04!$G$6:$G$16</c:f>
              <c:strCache>
                <c:ptCount val="11"/>
                <c:pt idx="0">
                  <c:v>Arrowroot</c:v>
                </c:pt>
                <c:pt idx="1">
                  <c:v>Chocolate Chip</c:v>
                </c:pt>
                <c:pt idx="2">
                  <c:v>Oatmeal Raisin</c:v>
                </c:pt>
                <c:pt idx="3">
                  <c:v>Cheese</c:v>
                </c:pt>
                <c:pt idx="4">
                  <c:v>Saltines</c:v>
                </c:pt>
                <c:pt idx="5">
                  <c:v>Whole Wheat</c:v>
                </c:pt>
                <c:pt idx="6">
                  <c:v>Potato Chips</c:v>
                </c:pt>
                <c:pt idx="7">
                  <c:v>Pretzels</c:v>
                </c:pt>
                <c:pt idx="8">
                  <c:v>Banana</c:v>
                </c:pt>
                <c:pt idx="9">
                  <c:v>Bran</c:v>
                </c:pt>
                <c:pt idx="10">
                  <c:v>Carrot</c:v>
                </c:pt>
              </c:strCache>
            </c:strRef>
          </c:cat>
          <c:val>
            <c:numRef>
              <c:f>Test04!$H$6:$H$16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349.58</c:v>
                </c:pt>
                <c:pt idx="9">
                  <c:v>3470.72</c:v>
                </c:pt>
                <c:pt idx="10">
                  <c:v>11512.080000000002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E5-4278-A0DF-21BEAAC62FB9}"/>
            </c:ext>
          </c:extLst>
        </c:ser>
        <c:ser>
          <c:idx val="1"/>
          <c:order val="1"/>
          <c:tx>
            <c:strRef>
              <c:f>Test04!$I$5</c:f>
              <c:strCache>
                <c:ptCount val="1"/>
                <c:pt idx="0">
                  <c:v>Cookies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Test04!$G$6:$G$16</c:f>
              <c:strCache>
                <c:ptCount val="11"/>
                <c:pt idx="0">
                  <c:v>Arrowroot</c:v>
                </c:pt>
                <c:pt idx="1">
                  <c:v>Chocolate Chip</c:v>
                </c:pt>
                <c:pt idx="2">
                  <c:v>Oatmeal Raisin</c:v>
                </c:pt>
                <c:pt idx="3">
                  <c:v>Cheese</c:v>
                </c:pt>
                <c:pt idx="4">
                  <c:v>Saltines</c:v>
                </c:pt>
                <c:pt idx="5">
                  <c:v>Whole Wheat</c:v>
                </c:pt>
                <c:pt idx="6">
                  <c:v>Potato Chips</c:v>
                </c:pt>
                <c:pt idx="7">
                  <c:v>Pretzels</c:v>
                </c:pt>
                <c:pt idx="8">
                  <c:v>Banana</c:v>
                </c:pt>
                <c:pt idx="9">
                  <c:v>Bran</c:v>
                </c:pt>
                <c:pt idx="10">
                  <c:v>Carrot</c:v>
                </c:pt>
              </c:strCache>
            </c:strRef>
          </c:cat>
          <c:val>
            <c:numRef>
              <c:f>Test04!$I$6:$I$16</c:f>
              <c:numCache>
                <c:formatCode>General</c:formatCode>
                <c:ptCount val="11"/>
                <c:pt idx="0">
                  <c:v>7087.18</c:v>
                </c:pt>
                <c:pt idx="1">
                  <c:v>6107.420000000001</c:v>
                </c:pt>
                <c:pt idx="2">
                  <c:v>8815.3600000000024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E5-4278-A0DF-21BEAAC62FB9}"/>
            </c:ext>
          </c:extLst>
        </c:ser>
        <c:ser>
          <c:idx val="2"/>
          <c:order val="2"/>
          <c:tx>
            <c:strRef>
              <c:f>Test04!$J$5</c:f>
              <c:strCache>
                <c:ptCount val="1"/>
                <c:pt idx="0">
                  <c:v>Crackers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Test04!$G$6:$G$16</c:f>
              <c:strCache>
                <c:ptCount val="11"/>
                <c:pt idx="0">
                  <c:v>Arrowroot</c:v>
                </c:pt>
                <c:pt idx="1">
                  <c:v>Chocolate Chip</c:v>
                </c:pt>
                <c:pt idx="2">
                  <c:v>Oatmeal Raisin</c:v>
                </c:pt>
                <c:pt idx="3">
                  <c:v>Cheese</c:v>
                </c:pt>
                <c:pt idx="4">
                  <c:v>Saltines</c:v>
                </c:pt>
                <c:pt idx="5">
                  <c:v>Whole Wheat</c:v>
                </c:pt>
                <c:pt idx="6">
                  <c:v>Potato Chips</c:v>
                </c:pt>
                <c:pt idx="7">
                  <c:v>Pretzels</c:v>
                </c:pt>
                <c:pt idx="8">
                  <c:v>Banana</c:v>
                </c:pt>
                <c:pt idx="9">
                  <c:v>Bran</c:v>
                </c:pt>
                <c:pt idx="10">
                  <c:v>Carrot</c:v>
                </c:pt>
              </c:strCache>
            </c:strRef>
          </c:cat>
          <c:val>
            <c:numRef>
              <c:f>Test04!$J$6:$J$16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161.79000000000002</c:v>
                </c:pt>
                <c:pt idx="4">
                  <c:v>3015.6299999999997</c:v>
                </c:pt>
                <c:pt idx="5">
                  <c:v>4378.5499999999993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E5-4278-A0DF-21BEAAC62FB9}"/>
            </c:ext>
          </c:extLst>
        </c:ser>
        <c:ser>
          <c:idx val="3"/>
          <c:order val="3"/>
          <c:tx>
            <c:strRef>
              <c:f>Test04!$K$5</c:f>
              <c:strCache>
                <c:ptCount val="1"/>
                <c:pt idx="0">
                  <c:v>Snacks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Test04!$G$6:$G$16</c:f>
              <c:strCache>
                <c:ptCount val="11"/>
                <c:pt idx="0">
                  <c:v>Arrowroot</c:v>
                </c:pt>
                <c:pt idx="1">
                  <c:v>Chocolate Chip</c:v>
                </c:pt>
                <c:pt idx="2">
                  <c:v>Oatmeal Raisin</c:v>
                </c:pt>
                <c:pt idx="3">
                  <c:v>Cheese</c:v>
                </c:pt>
                <c:pt idx="4">
                  <c:v>Saltines</c:v>
                </c:pt>
                <c:pt idx="5">
                  <c:v>Whole Wheat</c:v>
                </c:pt>
                <c:pt idx="6">
                  <c:v>Potato Chips</c:v>
                </c:pt>
                <c:pt idx="7">
                  <c:v>Pretzels</c:v>
                </c:pt>
                <c:pt idx="8">
                  <c:v>Banana</c:v>
                </c:pt>
                <c:pt idx="9">
                  <c:v>Bran</c:v>
                </c:pt>
                <c:pt idx="10">
                  <c:v>Carrot</c:v>
                </c:pt>
              </c:strCache>
            </c:strRef>
          </c:cat>
          <c:val>
            <c:numRef>
              <c:f>Test04!$K$6:$K$16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2183.9999999999995</c:v>
                </c:pt>
                <c:pt idx="7">
                  <c:v>787.49999999999989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E5-4278-A0DF-21BEAAC6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051176"/>
        <c:axId val="402049536"/>
      </c:barChart>
      <c:catAx>
        <c:axId val="40205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049536"/>
        <c:crosses val="autoZero"/>
        <c:auto val="1"/>
        <c:lblAlgn val="ctr"/>
        <c:lblOffset val="100"/>
        <c:noMultiLvlLbl val="0"/>
      </c:catAx>
      <c:valAx>
        <c:axId val="40204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05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1377043</xdr:colOff>
      <xdr:row>11</xdr:row>
      <xdr:rowOff>130628</xdr:rowOff>
    </xdr:from>
    <xdr:to>
      <xdr:col>18</xdr:col>
      <xdr:colOff>881743</xdr:colOff>
      <xdr:row>31</xdr:row>
      <xdr:rowOff>141513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5809D-D33D-460E-A732-CC244E5CAF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88054</xdr:colOff>
      <xdr:row>3</xdr:row>
      <xdr:rowOff>203199</xdr:rowOff>
    </xdr:from>
    <xdr:to>
      <xdr:col>16</xdr:col>
      <xdr:colOff>88054</xdr:colOff>
      <xdr:row>16</xdr:row>
      <xdr:rowOff>73660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3C0393-F8E4-4D34-A444-3658C7DD9F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opLeftCell="H1" zoomScale="70" zoomScaleNormal="70" workbookViewId="0">
      <selection activeCell="P11" sqref="P11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S20"/>
  <sheetViews>
    <sheetView showGridLines="0" showRowColHeaders="0" zoomScale="70" zoomScaleNormal="70" workbookViewId="0">
      <selection activeCell="H4" sqref="H4"/>
    </sheetView>
  </sheetViews>
  <sheetFormatPr defaultRowHeight="17.399999999999999" x14ac:dyDescent="0.3"/>
  <cols>
    <col min="1" max="1" width="1.4609375" customWidth="1"/>
    <col min="2" max="2" width="20.4609375" hidden="1" customWidth="1"/>
    <col min="3" max="4" width="9.23046875" hidden="1" customWidth="1"/>
    <col min="5" max="5" width="3.07421875" customWidth="1"/>
    <col min="6" max="6" width="13.84375" customWidth="1"/>
    <col min="7" max="7" width="14.4609375" customWidth="1"/>
    <col min="8" max="19" width="10.23046875" customWidth="1"/>
  </cols>
  <sheetData>
    <row r="2" spans="2:19" x14ac:dyDescent="0.3">
      <c r="B2" s="10" t="s">
        <v>28</v>
      </c>
      <c r="C2" s="12">
        <v>43103</v>
      </c>
      <c r="G2" t="s">
        <v>36</v>
      </c>
      <c r="H2" s="37">
        <v>2018</v>
      </c>
    </row>
    <row r="3" spans="2:19" x14ac:dyDescent="0.3">
      <c r="G3" s="11" t="s">
        <v>29</v>
      </c>
      <c r="H3" s="38" t="s">
        <v>7</v>
      </c>
    </row>
    <row r="4" spans="2:19" x14ac:dyDescent="0.3">
      <c r="B4" s="11" t="s">
        <v>30</v>
      </c>
      <c r="C4" s="13" t="s">
        <v>14</v>
      </c>
      <c r="G4" s="11" t="s">
        <v>31</v>
      </c>
      <c r="H4" s="38" t="s">
        <v>9</v>
      </c>
    </row>
    <row r="6" spans="2:19" x14ac:dyDescent="0.3">
      <c r="G6" s="35" t="str">
        <f>C16&amp;" of "&amp;H4&amp;" in "&amp;H3&amp;" Area"</f>
        <v>TotalPrice of Bars in East Area</v>
      </c>
    </row>
    <row r="8" spans="2:19" x14ac:dyDescent="0.3">
      <c r="B8" s="11" t="s">
        <v>5</v>
      </c>
      <c r="C8" s="14">
        <f>SUMPRODUCT((OrderDate=C2)*(Region=H3)*(City=C4)*(Category=H4)*(Product=G9)*Quantity)</f>
        <v>0</v>
      </c>
      <c r="G8" s="39">
        <v>2</v>
      </c>
      <c r="H8" s="41">
        <f>DATE($H$2,1,15)</f>
        <v>43115</v>
      </c>
      <c r="I8" s="41">
        <f>H8+30</f>
        <v>43145</v>
      </c>
      <c r="J8" s="41">
        <f t="shared" ref="J8:S8" si="0">I8+30</f>
        <v>43175</v>
      </c>
      <c r="K8" s="41">
        <f t="shared" si="0"/>
        <v>43205</v>
      </c>
      <c r="L8" s="41">
        <f t="shared" si="0"/>
        <v>43235</v>
      </c>
      <c r="M8" s="41">
        <f t="shared" si="0"/>
        <v>43265</v>
      </c>
      <c r="N8" s="41">
        <f t="shared" si="0"/>
        <v>43295</v>
      </c>
      <c r="O8" s="41">
        <f t="shared" si="0"/>
        <v>43325</v>
      </c>
      <c r="P8" s="41">
        <f t="shared" si="0"/>
        <v>43355</v>
      </c>
      <c r="Q8" s="41">
        <f t="shared" si="0"/>
        <v>43385</v>
      </c>
      <c r="R8" s="41">
        <f t="shared" si="0"/>
        <v>43415</v>
      </c>
      <c r="S8" s="41">
        <f t="shared" si="0"/>
        <v>43445</v>
      </c>
    </row>
    <row r="9" spans="2:19" x14ac:dyDescent="0.3">
      <c r="B9" s="11" t="s">
        <v>6</v>
      </c>
      <c r="C9" s="14">
        <f>SUMPRODUCT((OrderDate=C2)*(Region=H3)*(City=C4)*(Category=H4)*(Product=G9)*TotalPrice)</f>
        <v>0</v>
      </c>
      <c r="F9" s="11" t="s">
        <v>32</v>
      </c>
      <c r="G9" s="40" t="s">
        <v>25</v>
      </c>
      <c r="H9" s="42">
        <f>SUMPRODUCT((MONTH(OrderDate)=MONTH(H$8))*(YEAR(OrderDate)=YEAR(H$8))*(Region=$H$3)*(Category=$H$4)*(Product=$G9)*CHOOSE($G$8,Quantity,TotalPrice,1))</f>
        <v>0</v>
      </c>
      <c r="I9" s="42">
        <f>SUMPRODUCT((MONTH(OrderDate)=MONTH(I$8))*(YEAR(OrderDate)=YEAR(I$8))*(Region=$H$3)*(Category=$H$4)*(Product=$G9)*CHOOSE($G$8,Quantity,TotalPrice,1))</f>
        <v>0</v>
      </c>
      <c r="J9" s="42">
        <f>SUMPRODUCT((MONTH(OrderDate)=MONTH(J$8))*(YEAR(OrderDate)=YEAR(J$8))*(Region=$H$3)*(Category=$H$4)*(Product=$G9)*CHOOSE($G$8,Quantity,TotalPrice,1))</f>
        <v>0</v>
      </c>
      <c r="K9" s="42">
        <f>SUMPRODUCT((MONTH(OrderDate)=MONTH(K$8))*(YEAR(OrderDate)=YEAR(K$8))*(Region=$H$3)*(Category=$H$4)*(Product=$G9)*CHOOSE($G$8,Quantity,TotalPrice,1))</f>
        <v>0</v>
      </c>
      <c r="L9" s="42">
        <f>SUMPRODUCT((MONTH(OrderDate)=MONTH(L$8))*(YEAR(OrderDate)=YEAR(L$8))*(Region=$H$3)*(Category=$H$4)*(Product=$G9)*CHOOSE($G$8,Quantity,TotalPrice,1))</f>
        <v>68.099999999999994</v>
      </c>
      <c r="M9" s="42">
        <f>SUMPRODUCT((MONTH(OrderDate)=MONTH(M$8))*(YEAR(OrderDate)=YEAR(M$8))*(Region=$H$3)*(Category=$H$4)*(Product=$G9)*CHOOSE($G$8,Quantity,TotalPrice,1))</f>
        <v>0</v>
      </c>
      <c r="N9" s="42">
        <f>SUMPRODUCT((MONTH(OrderDate)=MONTH(N$8))*(YEAR(OrderDate)=YEAR(N$8))*(Region=$H$3)*(Category=$H$4)*(Product=$G9)*CHOOSE($G$8,Quantity,TotalPrice,1))</f>
        <v>111.22999999999999</v>
      </c>
      <c r="O9" s="42">
        <f>SUMPRODUCT((MONTH(OrderDate)=MONTH(O$8))*(YEAR(OrderDate)=YEAR(O$8))*(Region=$H$3)*(Category=$H$4)*(Product=$G9)*CHOOSE($G$8,Quantity,TotalPrice,1))</f>
        <v>0</v>
      </c>
      <c r="P9" s="42">
        <f>SUMPRODUCT((MONTH(OrderDate)=MONTH(P$8))*(YEAR(OrderDate)=YEAR(P$8))*(Region=$H$3)*(Category=$H$4)*(Product=$G9)*CHOOSE($G$8,Quantity,TotalPrice,1))</f>
        <v>104.41999999999999</v>
      </c>
      <c r="Q9" s="42">
        <f>SUMPRODUCT((MONTH(OrderDate)=MONTH(Q$8))*(YEAR(OrderDate)=YEAR(Q$8))*(Region=$H$3)*(Category=$H$4)*(Product=$G9)*CHOOSE($G$8,Quantity,TotalPrice,1))</f>
        <v>0</v>
      </c>
      <c r="R9" s="42">
        <f>SUMPRODUCT((MONTH(OrderDate)=MONTH(R$8))*(YEAR(OrderDate)=YEAR(R$8))*(Region=$H$3)*(Category=$H$4)*(Product=$G9)*CHOOSE($G$8,Quantity,TotalPrice,1))</f>
        <v>0</v>
      </c>
      <c r="S9" s="42">
        <f>SUMPRODUCT((MONTH(OrderDate)=MONTH(S$8))*(YEAR(OrderDate)=YEAR(S$8))*(Region=$H$3)*(Category=$H$4)*(Product=$G9)*CHOOSE($G$8,Quantity,TotalPrice,1))</f>
        <v>65.83</v>
      </c>
    </row>
    <row r="10" spans="2:19" x14ac:dyDescent="0.3">
      <c r="B10" s="11" t="s">
        <v>33</v>
      </c>
      <c r="C10" s="14">
        <f>SUMPRODUCT((OrderDate=C2)*(Region=H3)*(City=C4)*(Category=H4)*(Product=G9)*1)</f>
        <v>0</v>
      </c>
      <c r="G10" s="40" t="s">
        <v>22</v>
      </c>
      <c r="H10" s="42">
        <f>SUMPRODUCT((MONTH(OrderDate)=MONTH(H$8))*(YEAR(OrderDate)=YEAR(H$8))*(Region=$H$3)*(Category=$H$4)*(Product=$G10)*CHOOSE($G$8,Quantity,TotalPrice,1))</f>
        <v>0</v>
      </c>
      <c r="I10" s="42">
        <f>SUMPRODUCT((MONTH(OrderDate)=MONTH(I$8))*(YEAR(OrderDate)=YEAR(I$8))*(Region=$H$3)*(Category=$H$4)*(Product=$G10)*CHOOSE($G$8,Quantity,TotalPrice,1))</f>
        <v>388.96000000000004</v>
      </c>
      <c r="J10" s="42">
        <f>SUMPRODUCT((MONTH(OrderDate)=MONTH(J$8))*(YEAR(OrderDate)=YEAR(J$8))*(Region=$H$3)*(Category=$H$4)*(Product=$G10)*CHOOSE($G$8,Quantity,TotalPrice,1))</f>
        <v>585.30999999999995</v>
      </c>
      <c r="K10" s="42">
        <f>SUMPRODUCT((MONTH(OrderDate)=MONTH(K$8))*(YEAR(OrderDate)=YEAR(K$8))*(Region=$H$3)*(Category=$H$4)*(Product=$G10)*CHOOSE($G$8,Quantity,TotalPrice,1))</f>
        <v>123.42</v>
      </c>
      <c r="L10" s="42">
        <f>SUMPRODUCT((MONTH(OrderDate)=MONTH(L$8))*(YEAR(OrderDate)=YEAR(L$8))*(Region=$H$3)*(Category=$H$4)*(Product=$G10)*CHOOSE($G$8,Quantity,TotalPrice,1))</f>
        <v>233.75</v>
      </c>
      <c r="M10" s="42">
        <f>SUMPRODUCT((MONTH(OrderDate)=MONTH(M$8))*(YEAR(OrderDate)=YEAR(M$8))*(Region=$H$3)*(Category=$H$4)*(Product=$G10)*CHOOSE($G$8,Quantity,TotalPrice,1))</f>
        <v>259.93</v>
      </c>
      <c r="N10" s="42">
        <f>SUMPRODUCT((MONTH(OrderDate)=MONTH(N$8))*(YEAR(OrderDate)=YEAR(N$8))*(Region=$H$3)*(Category=$H$4)*(Product=$G10)*CHOOSE($G$8,Quantity,TotalPrice,1))</f>
        <v>72.930000000000007</v>
      </c>
      <c r="O10" s="42">
        <f>SUMPRODUCT((MONTH(OrderDate)=MONTH(O$8))*(YEAR(OrderDate)=YEAR(O$8))*(Region=$H$3)*(Category=$H$4)*(Product=$G10)*CHOOSE($G$8,Quantity,TotalPrice,1))</f>
        <v>261.8</v>
      </c>
      <c r="P10" s="42">
        <f>SUMPRODUCT((MONTH(OrderDate)=MONTH(P$8))*(YEAR(OrderDate)=YEAR(P$8))*(Region=$H$3)*(Category=$H$4)*(Product=$G10)*CHOOSE($G$8,Quantity,TotalPrice,1))</f>
        <v>99.11</v>
      </c>
      <c r="Q10" s="42">
        <f>SUMPRODUCT((MONTH(OrderDate)=MONTH(Q$8))*(YEAR(OrderDate)=YEAR(Q$8))*(Region=$H$3)*(Category=$H$4)*(Product=$G10)*CHOOSE($G$8,Quantity,TotalPrice,1))</f>
        <v>132.77000000000001</v>
      </c>
      <c r="R10" s="42">
        <f>SUMPRODUCT((MONTH(OrderDate)=MONTH(R$8))*(YEAR(OrderDate)=YEAR(R$8))*(Region=$H$3)*(Category=$H$4)*(Product=$G10)*CHOOSE($G$8,Quantity,TotalPrice,1))</f>
        <v>121.55000000000001</v>
      </c>
      <c r="S10" s="42">
        <f>SUMPRODUCT((MONTH(OrderDate)=MONTH(S$8))*(YEAR(OrderDate)=YEAR(S$8))*(Region=$H$3)*(Category=$H$4)*(Product=$G10)*CHOOSE($G$8,Quantity,TotalPrice,1))</f>
        <v>0</v>
      </c>
    </row>
    <row r="11" spans="2:19" x14ac:dyDescent="0.3">
      <c r="G11" s="40" t="s">
        <v>10</v>
      </c>
      <c r="H11" s="42">
        <f>SUMPRODUCT((MONTH(OrderDate)=MONTH(H$8))*(YEAR(OrderDate)=YEAR(H$8))*(Region=$H$3)*(Category=$H$4)*(Product=$G11)*CHOOSE($G$8,Quantity,TotalPrice,1))</f>
        <v>431.88</v>
      </c>
      <c r="I11" s="42">
        <f>SUMPRODUCT((MONTH(OrderDate)=MONTH(I$8))*(YEAR(OrderDate)=YEAR(I$8))*(Region=$H$3)*(Category=$H$4)*(Product=$G11)*CHOOSE($G$8,Quantity,TotalPrice,1))</f>
        <v>550.46999999999991</v>
      </c>
      <c r="J11" s="42">
        <f>SUMPRODUCT((MONTH(OrderDate)=MONTH(J$8))*(YEAR(OrderDate)=YEAR(J$8))*(Region=$H$3)*(Category=$H$4)*(Product=$G11)*CHOOSE($G$8,Quantity,TotalPrice,1))</f>
        <v>608.88000000000011</v>
      </c>
      <c r="K11" s="42">
        <f>SUMPRODUCT((MONTH(OrderDate)=MONTH(K$8))*(YEAR(OrderDate)=YEAR(K$8))*(Region=$H$3)*(Category=$H$4)*(Product=$G11)*CHOOSE($G$8,Quantity,TotalPrice,1))</f>
        <v>961.11</v>
      </c>
      <c r="L11" s="42">
        <f>SUMPRODUCT((MONTH(OrderDate)=MONTH(L$8))*(YEAR(OrderDate)=YEAR(L$8))*(Region=$H$3)*(Category=$H$4)*(Product=$G11)*CHOOSE($G$8,Quantity,TotalPrice,1))</f>
        <v>727.47</v>
      </c>
      <c r="M11" s="42">
        <f>SUMPRODUCT((MONTH(OrderDate)=MONTH(M$8))*(YEAR(OrderDate)=YEAR(M$8))*(Region=$H$3)*(Category=$H$4)*(Product=$G11)*CHOOSE($G$8,Quantity,TotalPrice,1))</f>
        <v>336.3</v>
      </c>
      <c r="N11" s="42">
        <f>SUMPRODUCT((MONTH(OrderDate)=MONTH(N$8))*(YEAR(OrderDate)=YEAR(N$8))*(Region=$H$3)*(Category=$H$4)*(Product=$G11)*CHOOSE($G$8,Quantity,TotalPrice,1))</f>
        <v>320.37</v>
      </c>
      <c r="O11" s="42">
        <f>SUMPRODUCT((MONTH(OrderDate)=MONTH(O$8))*(YEAR(OrderDate)=YEAR(O$8))*(Region=$H$3)*(Category=$H$4)*(Product=$G11)*CHOOSE($G$8,Quantity,TotalPrice,1))</f>
        <v>362.85</v>
      </c>
      <c r="P11" s="42">
        <f>SUMPRODUCT((MONTH(OrderDate)=MONTH(P$8))*(YEAR(OrderDate)=YEAR(P$8))*(Region=$H$3)*(Category=$H$4)*(Product=$G11)*CHOOSE($G$8,Quantity,TotalPrice,1))</f>
        <v>499.14</v>
      </c>
      <c r="Q11" s="42">
        <f>SUMPRODUCT((MONTH(OrderDate)=MONTH(Q$8))*(YEAR(OrderDate)=YEAR(Q$8))*(Region=$H$3)*(Category=$H$4)*(Product=$G11)*CHOOSE($G$8,Quantity,TotalPrice,1))</f>
        <v>444.27000000000004</v>
      </c>
      <c r="R11" s="42">
        <f>SUMPRODUCT((MONTH(OrderDate)=MONTH(R$8))*(YEAR(OrderDate)=YEAR(R$8))*(Region=$H$3)*(Category=$H$4)*(Product=$G11)*CHOOSE($G$8,Quantity,TotalPrice,1))</f>
        <v>385.86</v>
      </c>
      <c r="S11" s="42">
        <f>SUMPRODUCT((MONTH(OrderDate)=MONTH(S$8))*(YEAR(OrderDate)=YEAR(S$8))*(Region=$H$3)*(Category=$H$4)*(Product=$G11)*CHOOSE($G$8,Quantity,TotalPrice,1))</f>
        <v>649.58999999999992</v>
      </c>
    </row>
    <row r="13" spans="2:19" x14ac:dyDescent="0.3">
      <c r="B13" s="17">
        <v>1</v>
      </c>
    </row>
    <row r="14" spans="2:19" x14ac:dyDescent="0.3">
      <c r="B14" s="11" t="str">
        <f>CHOOSE(B13,B8,B9,B10)</f>
        <v>Quantity</v>
      </c>
      <c r="C14" s="14">
        <f>CHOOSE(B13,C8,C9,C10)</f>
        <v>0</v>
      </c>
    </row>
    <row r="16" spans="2:19" x14ac:dyDescent="0.3">
      <c r="C16" s="11" t="str">
        <f>CHOOSE(G8,B8,B9,B10)</f>
        <v>TotalPrice</v>
      </c>
    </row>
    <row r="18" spans="2:2" x14ac:dyDescent="0.3">
      <c r="B18" s="36">
        <v>1</v>
      </c>
    </row>
    <row r="19" spans="2:2" x14ac:dyDescent="0.3">
      <c r="B19" s="36">
        <v>2</v>
      </c>
    </row>
    <row r="20" spans="2:2" x14ac:dyDescent="0.3">
      <c r="B20" s="36">
        <v>3</v>
      </c>
    </row>
  </sheetData>
  <sheetProtection sheet="1" objects="1" scenarios="1"/>
  <dataValidations count="8">
    <dataValidation type="list" allowBlank="1" showInputMessage="1" showErrorMessage="1" sqref="C2" xr:uid="{B9CA92F5-1744-4EF2-A1AF-8C0615326FB9}">
      <formula1>OrderDateList</formula1>
    </dataValidation>
    <dataValidation type="list" allowBlank="1" showInputMessage="1" showErrorMessage="1" sqref="H3" xr:uid="{18FFE528-4AC6-418C-8D90-4CD61013161E}">
      <formula1>RegionList</formula1>
    </dataValidation>
    <dataValidation type="list" allowBlank="1" showInputMessage="1" showErrorMessage="1" sqref="C4" xr:uid="{E2CDC443-8E9F-4E99-B614-7B93BD291D8F}">
      <formula1>CityList</formula1>
    </dataValidation>
    <dataValidation type="list" allowBlank="1" showInputMessage="1" showErrorMessage="1" sqref="H4" xr:uid="{08E60D70-F2D7-4375-8E2F-7C06176FDCF2}">
      <formula1>CategoryList</formula1>
    </dataValidation>
    <dataValidation type="list" allowBlank="1" showInputMessage="1" showErrorMessage="1" sqref="G9:G11" xr:uid="{0BA83A49-053A-4FAB-927F-D2A7E5F2DD7E}">
      <formula1>INDIRECT($H$4)</formula1>
    </dataValidation>
    <dataValidation type="list" allowBlank="1" showInputMessage="1" showErrorMessage="1" sqref="B13" xr:uid="{3620A2D2-AD41-48D8-AC8B-5670C3B97DBF}">
      <formula1>"1,2,3"</formula1>
    </dataValidation>
    <dataValidation type="list" allowBlank="1" showInputMessage="1" showErrorMessage="1" sqref="H2" xr:uid="{BCE5B841-619E-4977-8715-DE9014DF155B}">
      <formula1>"2018,2019,2020,2021,2022"</formula1>
    </dataValidation>
    <dataValidation type="list" allowBlank="1" showInputMessage="1" showErrorMessage="1" sqref="G8" xr:uid="{248F0866-0B92-433D-AA07-C1E365D6F141}">
      <formula1>$B$18:$B$20</formula1>
    </dataValidation>
  </dataValidations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disablePrompts="1"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74B1-DF9A-4A08-B87A-7758CDC687E8}">
  <dimension ref="B2:K21"/>
  <sheetViews>
    <sheetView tabSelected="1" zoomScale="90" zoomScaleNormal="90" workbookViewId="0">
      <selection activeCell="J2" sqref="J2"/>
    </sheetView>
  </sheetViews>
  <sheetFormatPr defaultRowHeight="17.399999999999999" x14ac:dyDescent="0.3"/>
  <cols>
    <col min="1" max="1" width="2.765625" customWidth="1"/>
    <col min="2" max="2" width="9.921875" customWidth="1"/>
    <col min="3" max="3" width="11.921875" customWidth="1"/>
    <col min="4" max="5" width="2.53515625" customWidth="1"/>
    <col min="6" max="6" width="14.23046875" customWidth="1"/>
    <col min="7" max="7" width="14.4609375" customWidth="1"/>
    <col min="10" max="10" width="11.84375" customWidth="1"/>
  </cols>
  <sheetData>
    <row r="2" spans="2:11" x14ac:dyDescent="0.3">
      <c r="F2" s="10" t="s">
        <v>34</v>
      </c>
      <c r="G2" s="12">
        <v>43101</v>
      </c>
      <c r="I2" s="10" t="s">
        <v>35</v>
      </c>
      <c r="J2" s="12" t="s">
        <v>37</v>
      </c>
    </row>
    <row r="4" spans="2:11" x14ac:dyDescent="0.3">
      <c r="F4" s="2" t="s">
        <v>6</v>
      </c>
      <c r="H4" s="43" t="s">
        <v>31</v>
      </c>
      <c r="I4" s="44"/>
    </row>
    <row r="5" spans="2:11" x14ac:dyDescent="0.3">
      <c r="H5" s="13" t="s">
        <v>9</v>
      </c>
      <c r="I5" s="13" t="s">
        <v>15</v>
      </c>
      <c r="J5" s="13" t="s">
        <v>11</v>
      </c>
      <c r="K5" s="13" t="s">
        <v>19</v>
      </c>
    </row>
    <row r="6" spans="2:11" x14ac:dyDescent="0.3">
      <c r="B6" s="11" t="s">
        <v>30</v>
      </c>
      <c r="C6" s="13" t="s">
        <v>17</v>
      </c>
      <c r="F6" s="11" t="s">
        <v>32</v>
      </c>
      <c r="G6" s="13" t="s">
        <v>18</v>
      </c>
      <c r="H6" s="14">
        <f>SUMPRODUCT((OrderDate&gt;=$G$2)*(OrderDate&lt;=$J$2)*(COUNTIF($C$6:$C$10,City)&gt;=1)*(Category=H$5)*(Product=$G6)*TotalPrice)</f>
        <v>0</v>
      </c>
      <c r="I6" s="14">
        <f>SUMPRODUCT((OrderDate&gt;=$G$2)*(OrderDate&lt;=$J$2)*(COUNTIF($C$6:$C$10,City)&gt;=1)*(Category=I$5)*(Product=$G6)*TotalPrice)</f>
        <v>7087.18</v>
      </c>
      <c r="J6" s="14">
        <f>SUMPRODUCT((OrderDate&gt;=$G$2)*(OrderDate&lt;=$J$2)*(COUNTIF($C$6:$C$10,City)&gt;=1)*(Category=J$5)*(Product=$G6)*TotalPrice)</f>
        <v>0</v>
      </c>
      <c r="K6" s="14">
        <f>SUMPRODUCT((OrderDate&gt;=$G$2)*(OrderDate&lt;=$J$2)*(COUNTIF($C$6:$C$10,City)&gt;=1)*(Category=K$5)*(Product=$G6)*TotalPrice)</f>
        <v>0</v>
      </c>
    </row>
    <row r="7" spans="2:11" x14ac:dyDescent="0.3">
      <c r="C7" s="13" t="s">
        <v>8</v>
      </c>
      <c r="G7" s="13" t="s">
        <v>16</v>
      </c>
      <c r="H7" s="14">
        <f>SUMPRODUCT((OrderDate&gt;=$G$2)*(OrderDate&lt;=$J$2)*(COUNTIF($C$6:$C$10,City)&gt;=1)*(Category=H$5)*(Product=$G7)*TotalPrice)</f>
        <v>0</v>
      </c>
      <c r="I7" s="14">
        <f>SUMPRODUCT((OrderDate&gt;=$G$2)*(OrderDate&lt;=$J$2)*(COUNTIF($C$6:$C$10,City)&gt;=1)*(Category=I$5)*(Product=$G7)*TotalPrice)</f>
        <v>6107.420000000001</v>
      </c>
      <c r="J7" s="14">
        <f>SUMPRODUCT((OrderDate&gt;=$G$2)*(OrderDate&lt;=$J$2)*(COUNTIF($C$6:$C$10,City)&gt;=1)*(Category=J$5)*(Product=$G7)*TotalPrice)</f>
        <v>0</v>
      </c>
      <c r="K7" s="14">
        <f>SUMPRODUCT((OrderDate&gt;=$G$2)*(OrderDate&lt;=$J$2)*(COUNTIF($C$6:$C$10,City)&gt;=1)*(Category=K$5)*(Product=$G7)*TotalPrice)</f>
        <v>0</v>
      </c>
    </row>
    <row r="8" spans="2:11" x14ac:dyDescent="0.3">
      <c r="C8" s="13" t="s">
        <v>14</v>
      </c>
      <c r="G8" s="13" t="s">
        <v>21</v>
      </c>
      <c r="H8" s="14">
        <f>SUMPRODUCT((OrderDate&gt;=$G$2)*(OrderDate&lt;=$J$2)*(COUNTIF($C$6:$C$10,City)&gt;=1)*(Category=H$5)*(Product=$G8)*TotalPrice)</f>
        <v>0</v>
      </c>
      <c r="I8" s="14">
        <f>SUMPRODUCT((OrderDate&gt;=$G$2)*(OrderDate&lt;=$J$2)*(COUNTIF($C$6:$C$10,City)&gt;=1)*(Category=I$5)*(Product=$G8)*TotalPrice)</f>
        <v>8815.3600000000024</v>
      </c>
      <c r="J8" s="14">
        <f>SUMPRODUCT((OrderDate&gt;=$G$2)*(OrderDate&lt;=$J$2)*(COUNTIF($C$6:$C$10,City)&gt;=1)*(Category=J$5)*(Product=$G8)*TotalPrice)</f>
        <v>0</v>
      </c>
      <c r="K8" s="14">
        <f>SUMPRODUCT((OrderDate&gt;=$G$2)*(OrderDate&lt;=$J$2)*(COUNTIF($C$6:$C$10,City)&gt;=1)*(Category=K$5)*(Product=$G8)*TotalPrice)</f>
        <v>0</v>
      </c>
    </row>
    <row r="9" spans="2:11" x14ac:dyDescent="0.3">
      <c r="C9" s="13" t="s">
        <v>23</v>
      </c>
      <c r="G9" s="13" t="s">
        <v>27</v>
      </c>
      <c r="H9" s="14">
        <f>SUMPRODUCT((OrderDate&gt;=$G$2)*(OrderDate&lt;=$J$2)*(COUNTIF($C$6:$C$10,City)&gt;=1)*(Category=H$5)*(Product=$G9)*TotalPrice)</f>
        <v>0</v>
      </c>
      <c r="I9" s="14">
        <f>SUMPRODUCT((OrderDate&gt;=$G$2)*(OrderDate&lt;=$J$2)*(COUNTIF($C$6:$C$10,City)&gt;=1)*(Category=I$5)*(Product=$G9)*TotalPrice)</f>
        <v>0</v>
      </c>
      <c r="J9" s="14">
        <f>SUMPRODUCT((OrderDate&gt;=$G$2)*(OrderDate&lt;=$J$2)*(COUNTIF($C$6:$C$10,City)&gt;=1)*(Category=J$5)*(Product=$G9)*TotalPrice)</f>
        <v>161.79000000000002</v>
      </c>
      <c r="K9" s="14">
        <f>SUMPRODUCT((OrderDate&gt;=$G$2)*(OrderDate&lt;=$J$2)*(COUNTIF($C$6:$C$10,City)&gt;=1)*(Category=K$5)*(Product=$G9)*TotalPrice)</f>
        <v>0</v>
      </c>
    </row>
    <row r="10" spans="2:11" x14ac:dyDescent="0.3">
      <c r="C10" s="13"/>
      <c r="G10" s="13" t="s">
        <v>26</v>
      </c>
      <c r="H10" s="14">
        <f>SUMPRODUCT((OrderDate&gt;=$G$2)*(OrderDate&lt;=$J$2)*(COUNTIF($C$6:$C$10,City)&gt;=1)*(Category=H$5)*(Product=$G10)*TotalPrice)</f>
        <v>0</v>
      </c>
      <c r="I10" s="14">
        <f>SUMPRODUCT((OrderDate&gt;=$G$2)*(OrderDate&lt;=$J$2)*(COUNTIF($C$6:$C$10,City)&gt;=1)*(Category=I$5)*(Product=$G10)*TotalPrice)</f>
        <v>0</v>
      </c>
      <c r="J10" s="14">
        <f>SUMPRODUCT((OrderDate&gt;=$G$2)*(OrderDate&lt;=$J$2)*(COUNTIF($C$6:$C$10,City)&gt;=1)*(Category=J$5)*(Product=$G10)*TotalPrice)</f>
        <v>3015.6299999999997</v>
      </c>
      <c r="K10" s="14">
        <f>SUMPRODUCT((OrderDate&gt;=$G$2)*(OrderDate&lt;=$J$2)*(COUNTIF($C$6:$C$10,City)&gt;=1)*(Category=K$5)*(Product=$G10)*TotalPrice)</f>
        <v>0</v>
      </c>
    </row>
    <row r="11" spans="2:11" x14ac:dyDescent="0.3">
      <c r="G11" s="13" t="s">
        <v>12</v>
      </c>
      <c r="H11" s="14">
        <f>SUMPRODUCT((OrderDate&gt;=$G$2)*(OrderDate&lt;=$J$2)*(COUNTIF($C$6:$C$10,City)&gt;=1)*(Category=H$5)*(Product=$G11)*TotalPrice)</f>
        <v>0</v>
      </c>
      <c r="I11" s="14">
        <f>SUMPRODUCT((OrderDate&gt;=$G$2)*(OrderDate&lt;=$J$2)*(COUNTIF($C$6:$C$10,City)&gt;=1)*(Category=I$5)*(Product=$G11)*TotalPrice)</f>
        <v>0</v>
      </c>
      <c r="J11" s="14">
        <f>SUMPRODUCT((OrderDate&gt;=$G$2)*(OrderDate&lt;=$J$2)*(COUNTIF($C$6:$C$10,City)&gt;=1)*(Category=J$5)*(Product=$G11)*TotalPrice)</f>
        <v>4378.5499999999993</v>
      </c>
      <c r="K11" s="14">
        <f>SUMPRODUCT((OrderDate&gt;=$G$2)*(OrderDate&lt;=$J$2)*(COUNTIF($C$6:$C$10,City)&gt;=1)*(Category=K$5)*(Product=$G11)*TotalPrice)</f>
        <v>0</v>
      </c>
    </row>
    <row r="12" spans="2:11" x14ac:dyDescent="0.3">
      <c r="G12" s="13" t="s">
        <v>20</v>
      </c>
      <c r="H12" s="14">
        <f>SUMPRODUCT((OrderDate&gt;=$G$2)*(OrderDate&lt;=$J$2)*(COUNTIF($C$6:$C$10,City)&gt;=1)*(Category=H$5)*(Product=$G12)*TotalPrice)</f>
        <v>0</v>
      </c>
      <c r="I12" s="14">
        <f>SUMPRODUCT((OrderDate&gt;=$G$2)*(OrderDate&lt;=$J$2)*(COUNTIF($C$6:$C$10,City)&gt;=1)*(Category=I$5)*(Product=$G12)*TotalPrice)</f>
        <v>0</v>
      </c>
      <c r="J12" s="14">
        <f>SUMPRODUCT((OrderDate&gt;=$G$2)*(OrderDate&lt;=$J$2)*(COUNTIF($C$6:$C$10,City)&gt;=1)*(Category=J$5)*(Product=$G12)*TotalPrice)</f>
        <v>0</v>
      </c>
      <c r="K12" s="14">
        <f>SUMPRODUCT((OrderDate&gt;=$G$2)*(OrderDate&lt;=$J$2)*(COUNTIF($C$6:$C$10,City)&gt;=1)*(Category=K$5)*(Product=$G12)*TotalPrice)</f>
        <v>2183.9999999999995</v>
      </c>
    </row>
    <row r="13" spans="2:11" x14ac:dyDescent="0.3">
      <c r="G13" s="13" t="s">
        <v>24</v>
      </c>
      <c r="H13" s="14">
        <f>SUMPRODUCT((OrderDate&gt;=$G$2)*(OrderDate&lt;=$J$2)*(COUNTIF($C$6:$C$10,City)&gt;=1)*(Category=H$5)*(Product=$G13)*TotalPrice)</f>
        <v>0</v>
      </c>
      <c r="I13" s="14">
        <f>SUMPRODUCT((OrderDate&gt;=$G$2)*(OrderDate&lt;=$J$2)*(COUNTIF($C$6:$C$10,City)&gt;=1)*(Category=I$5)*(Product=$G13)*TotalPrice)</f>
        <v>0</v>
      </c>
      <c r="J13" s="14">
        <f>SUMPRODUCT((OrderDate&gt;=$G$2)*(OrderDate&lt;=$J$2)*(COUNTIF($C$6:$C$10,City)&gt;=1)*(Category=J$5)*(Product=$G13)*TotalPrice)</f>
        <v>0</v>
      </c>
      <c r="K13" s="14">
        <f>SUMPRODUCT((OrderDate&gt;=$G$2)*(OrderDate&lt;=$J$2)*(COUNTIF($C$6:$C$10,City)&gt;=1)*(Category=K$5)*(Product=$G13)*TotalPrice)</f>
        <v>787.49999999999989</v>
      </c>
    </row>
    <row r="14" spans="2:11" x14ac:dyDescent="0.3">
      <c r="G14" s="13" t="s">
        <v>25</v>
      </c>
      <c r="H14" s="14">
        <f>SUMPRODUCT((OrderDate&gt;=$G$2)*(OrderDate&lt;=$J$2)*(COUNTIF($C$6:$C$10,City)&gt;=1)*(Category=H$5)*(Product=$G14)*TotalPrice)</f>
        <v>349.58</v>
      </c>
      <c r="I14" s="14">
        <f>SUMPRODUCT((OrderDate&gt;=$G$2)*(OrderDate&lt;=$J$2)*(COUNTIF($C$6:$C$10,City)&gt;=1)*(Category=I$5)*(Product=$G14)*TotalPrice)</f>
        <v>0</v>
      </c>
      <c r="J14" s="14">
        <f>SUMPRODUCT((OrderDate&gt;=$G$2)*(OrderDate&lt;=$J$2)*(COUNTIF($C$6:$C$10,City)&gt;=1)*(Category=J$5)*(Product=$G14)*TotalPrice)</f>
        <v>0</v>
      </c>
      <c r="K14" s="14">
        <f>SUMPRODUCT((OrderDate&gt;=$G$2)*(OrderDate&lt;=$J$2)*(COUNTIF($C$6:$C$10,City)&gt;=1)*(Category=K$5)*(Product=$G14)*TotalPrice)</f>
        <v>0</v>
      </c>
    </row>
    <row r="15" spans="2:11" x14ac:dyDescent="0.3">
      <c r="G15" s="13" t="s">
        <v>22</v>
      </c>
      <c r="H15" s="14">
        <f>SUMPRODUCT((OrderDate&gt;=$G$2)*(OrderDate&lt;=$J$2)*(COUNTIF($C$6:$C$10,City)&gt;=1)*(Category=H$5)*(Product=$G15)*TotalPrice)</f>
        <v>3470.72</v>
      </c>
      <c r="I15" s="14">
        <f>SUMPRODUCT((OrderDate&gt;=$G$2)*(OrderDate&lt;=$J$2)*(COUNTIF($C$6:$C$10,City)&gt;=1)*(Category=I$5)*(Product=$G15)*TotalPrice)</f>
        <v>0</v>
      </c>
      <c r="J15" s="14">
        <f>SUMPRODUCT((OrderDate&gt;=$G$2)*(OrderDate&lt;=$J$2)*(COUNTIF($C$6:$C$10,City)&gt;=1)*(Category=J$5)*(Product=$G15)*TotalPrice)</f>
        <v>0</v>
      </c>
      <c r="K15" s="14">
        <f>SUMPRODUCT((OrderDate&gt;=$G$2)*(OrderDate&lt;=$J$2)*(COUNTIF($C$6:$C$10,City)&gt;=1)*(Category=K$5)*(Product=$G15)*TotalPrice)</f>
        <v>0</v>
      </c>
    </row>
    <row r="16" spans="2:11" x14ac:dyDescent="0.3">
      <c r="G16" s="13" t="s">
        <v>10</v>
      </c>
      <c r="H16" s="14">
        <f>SUMPRODUCT((OrderDate&gt;=$G$2)*(OrderDate&lt;=$J$2)*(COUNTIF($C$6:$C$10,City)&gt;=1)*(Category=H$5)*(Product=$G16)*TotalPrice)</f>
        <v>11512.080000000002</v>
      </c>
      <c r="I16" s="14">
        <f>SUMPRODUCT((OrderDate&gt;=$G$2)*(OrderDate&lt;=$J$2)*(COUNTIF($C$6:$C$10,City)&gt;=1)*(Category=I$5)*(Product=$G16)*TotalPrice)</f>
        <v>0</v>
      </c>
      <c r="J16" s="14">
        <f>SUMPRODUCT((OrderDate&gt;=$G$2)*(OrderDate&lt;=$J$2)*(COUNTIF($C$6:$C$10,City)&gt;=1)*(Category=J$5)*(Product=$G16)*TotalPrice)</f>
        <v>0</v>
      </c>
      <c r="K16" s="14">
        <f>SUMPRODUCT((OrderDate&gt;=$G$2)*(OrderDate&lt;=$J$2)*(COUNTIF($C$6:$C$10,City)&gt;=1)*(Category=K$5)*(Product=$G16)*TotalPrice)</f>
        <v>0</v>
      </c>
    </row>
    <row r="21" spans="2:3" x14ac:dyDescent="0.3">
      <c r="B21" s="11" t="s">
        <v>29</v>
      </c>
      <c r="C21" s="13" t="s">
        <v>7</v>
      </c>
    </row>
  </sheetData>
  <mergeCells count="1">
    <mergeCell ref="H4:I4"/>
  </mergeCells>
  <dataValidations count="5">
    <dataValidation type="list" allowBlank="1" showInputMessage="1" showErrorMessage="1" sqref="C21" xr:uid="{99DF1FFA-CBB1-40BB-90D4-4330AD23A2AB}">
      <formula1>RegionList</formula1>
    </dataValidation>
    <dataValidation type="list" allowBlank="1" showInputMessage="1" showErrorMessage="1" sqref="C6:C10" xr:uid="{82AE1DE7-A47F-4AEB-A878-7DA9CCCAEA9B}">
      <formula1>CityList</formula1>
    </dataValidation>
    <dataValidation type="list" allowBlank="1" showInputMessage="1" showErrorMessage="1" sqref="H5:K5" xr:uid="{B47DF89B-F932-4AC5-BF37-367C405E37E3}">
      <formula1>CategoryList</formula1>
    </dataValidation>
    <dataValidation type="list" allowBlank="1" showInputMessage="1" showErrorMessage="1" sqref="G6:G16" xr:uid="{95FF0025-56DA-46D7-B137-2ADB4CBE93BF}">
      <formula1>ProductList</formula1>
    </dataValidation>
    <dataValidation type="list" allowBlank="1" showInputMessage="1" sqref="J2 G2" xr:uid="{3D1CEABD-EA20-419D-9F65-755CD5A1255F}">
      <formula1>OrderDateList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19</vt:i4>
      </vt:variant>
    </vt:vector>
  </HeadingPairs>
  <TitlesOfParts>
    <vt:vector size="27" baseType="lpstr">
      <vt:lpstr>Database</vt:lpstr>
      <vt:lpstr>AllTotals</vt:lpstr>
      <vt:lpstr>Test01</vt:lpstr>
      <vt:lpstr>Test02</vt:lpstr>
      <vt:lpstr>Test03</vt:lpstr>
      <vt:lpstr>TotalPriceBetweenDate</vt:lpstr>
      <vt:lpstr>Test04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2020-06-25T10:31:00Z</dcterms:modified>
</cp:coreProperties>
</file>